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externalReferences>
    <externalReference r:id="rId2"/>
    <externalReference r:id="rId3"/>
  </externalReferences>
  <definedNames>
    <definedName name="_xlnm._FilterDatabase" localSheetId="0" hidden="1">Лист2!$A$11:$O$54</definedName>
    <definedName name="_xlnm.Print_Area" localSheetId="0">Лист2!$A$1:$O$63</definedName>
  </definedNames>
  <calcPr calcId="162913"/>
</workbook>
</file>

<file path=xl/calcChain.xml><?xml version="1.0" encoding="utf-8"?>
<calcChain xmlns="http://schemas.openxmlformats.org/spreadsheetml/2006/main">
  <c r="L39" i="2" l="1"/>
  <c r="M39" i="2" s="1"/>
  <c r="L32" i="2" l="1"/>
  <c r="L26" i="2" l="1"/>
  <c r="M26" i="2" s="1"/>
  <c r="L16" i="2"/>
  <c r="M16" i="2" s="1"/>
  <c r="L15" i="2"/>
  <c r="M15" i="2" s="1"/>
  <c r="L14" i="2"/>
  <c r="M14" i="2" s="1"/>
  <c r="L54" i="2"/>
  <c r="M54" i="2" s="1"/>
  <c r="L45" i="2"/>
  <c r="M45" i="2" s="1"/>
  <c r="L21" i="2"/>
  <c r="M21" i="2" s="1"/>
  <c r="L20" i="2" l="1"/>
  <c r="M20" i="2" s="1"/>
  <c r="M53" i="2" l="1"/>
  <c r="M44" i="2"/>
  <c r="M32" i="2"/>
  <c r="L25" i="2" l="1"/>
  <c r="M25" i="2" s="1"/>
  <c r="L43" i="2" l="1"/>
  <c r="M43" i="2" s="1"/>
  <c r="L28" i="2"/>
  <c r="M28" i="2" s="1"/>
  <c r="L24" i="2"/>
  <c r="M24" i="2" s="1"/>
  <c r="L52" i="2" l="1"/>
  <c r="M52" i="2" s="1"/>
  <c r="L42" i="2"/>
  <c r="M42" i="2" s="1"/>
  <c r="L27" i="2"/>
  <c r="M27" i="2" s="1"/>
  <c r="L41" i="2" l="1"/>
  <c r="M41" i="2" s="1"/>
  <c r="L19" i="2"/>
  <c r="M19" i="2" s="1"/>
  <c r="L40" i="2" l="1"/>
  <c r="M40" i="2" s="1"/>
  <c r="L51" i="2"/>
  <c r="M51" i="2" s="1"/>
  <c r="L23" i="2"/>
  <c r="M23" i="2" s="1"/>
  <c r="L50" i="2"/>
  <c r="M50" i="2" s="1"/>
  <c r="L22" i="2"/>
  <c r="M22" i="2" s="1"/>
  <c r="L33" i="2"/>
  <c r="M33" i="2" s="1"/>
  <c r="L31" i="2"/>
  <c r="M31" i="2" s="1"/>
  <c r="L38" i="2"/>
  <c r="M38" i="2" s="1"/>
  <c r="L49" i="2"/>
  <c r="M49" i="2" s="1"/>
  <c r="L17" i="2"/>
  <c r="M17" i="2" s="1"/>
  <c r="L18" i="2"/>
  <c r="M18" i="2" s="1"/>
  <c r="L30" i="2"/>
  <c r="M30" i="2" s="1"/>
  <c r="L48" i="2"/>
  <c r="M48" i="2" s="1"/>
  <c r="L37" i="2"/>
  <c r="M37" i="2" s="1"/>
  <c r="L36" i="2"/>
  <c r="M36" i="2" s="1"/>
  <c r="K47" i="2"/>
  <c r="L47" i="2" s="1"/>
  <c r="M47" i="2" s="1"/>
  <c r="K35" i="2"/>
  <c r="L35" i="2" s="1"/>
  <c r="M35" i="2" s="1"/>
  <c r="K29" i="2"/>
  <c r="L29" i="2" s="1"/>
  <c r="M29" i="2" s="1"/>
  <c r="L12" i="2"/>
  <c r="M12" i="2" s="1"/>
  <c r="L46" i="2" l="1"/>
  <c r="M46" i="2" s="1"/>
  <c r="L34" i="2"/>
  <c r="M34" i="2" s="1"/>
  <c r="L13" i="2" l="1"/>
  <c r="M13" i="2" s="1"/>
</calcChain>
</file>

<file path=xl/sharedStrings.xml><?xml version="1.0" encoding="utf-8"?>
<sst xmlns="http://schemas.openxmlformats.org/spreadsheetml/2006/main" count="439" uniqueCount="94">
  <si>
    <t/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</si>
  <si>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</si>
  <si>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</si>
  <si>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</si>
  <si>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</si>
  <si>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</si>
  <si>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Регион, место поставки товара, выполнения работ, оказания услуг</t>
  </si>
  <si>
    <t>Период поставки товаров, выполнения работ, оказания услуг</t>
  </si>
  <si>
    <t>Условия оплаты</t>
  </si>
  <si>
    <t>Единица измерения</t>
  </si>
  <si>
    <t>2022</t>
  </si>
  <si>
    <t>Организатор закупки</t>
  </si>
  <si>
    <t>Заказчик</t>
  </si>
  <si>
    <t>Кол-во, объем</t>
  </si>
  <si>
    <t>Маркетинговая цена за единицу, тенге без НДС</t>
  </si>
  <si>
    <t>-</t>
  </si>
  <si>
    <t xml:space="preserve">Информация о планируемых закупках, проводимых с применением особого порядка </t>
  </si>
  <si>
    <t>Сумма, планируемая для закупок ТРУ с  НДС,  тенге</t>
  </si>
  <si>
    <t>на 2025 год по АО "Кедентранссервис"</t>
  </si>
  <si>
    <t>351110.100.000000</t>
  </si>
  <si>
    <t>Электроэнергия</t>
  </si>
  <si>
    <t>для собственного потребления</t>
  </si>
  <si>
    <t>062010.200.000001</t>
  </si>
  <si>
    <t xml:space="preserve">Газ природный </t>
  </si>
  <si>
    <t>газообразный</t>
  </si>
  <si>
    <t>370011.900.000000</t>
  </si>
  <si>
    <t>Услуги по удалению сточных вод</t>
  </si>
  <si>
    <t>Услуги по удалению сточных вод (отведение)</t>
  </si>
  <si>
    <t>353022.000.000001</t>
  </si>
  <si>
    <t>Услуги по холодному водоснабжению с использованием систем централизованного водоснабжения</t>
  </si>
  <si>
    <t>Услуги по передаче, распределению и холодному водоснабжению с использованием систем централизованного водоснабжения</t>
  </si>
  <si>
    <t xml:space="preserve">Окончательный платеж - 0% , Промежуточный платеж - 100% , Предоплата -0% </t>
  </si>
  <si>
    <t>Сумма, планируемая для закупок ТРУ без НДС,  тенге</t>
  </si>
  <si>
    <t>С даты подписания договора по 12.2025</t>
  </si>
  <si>
    <t>АО "Кедентранссервис"</t>
  </si>
  <si>
    <t>филиал АО "Кедентранссервис" по г.Алматы и Алматинской области</t>
  </si>
  <si>
    <t>214 Киловатт</t>
  </si>
  <si>
    <t>114 Тысяча метров кубических</t>
  </si>
  <si>
    <t>филиал АО "Кедентранссервис" - "Уральский грузовой участок"</t>
  </si>
  <si>
    <t>522919.900.000000</t>
  </si>
  <si>
    <t>Услуги агента по организации ремонта грузовых вагонов вагоноремонтными предприятиями</t>
  </si>
  <si>
    <t>по всей территории Республики Таджикистан, Кыргызской Республики, Республики Узбекистан</t>
  </si>
  <si>
    <t>с 01.2025 по 12.2025</t>
  </si>
  <si>
    <t>Услуги агента по организации текущего отцепочного ремонта грузовых вагонов вагоноремонтными предприятиями</t>
  </si>
  <si>
    <t>2</t>
  </si>
  <si>
    <t>353012.200.000001</t>
  </si>
  <si>
    <t>Услуги по распределению горячей воды (тепловой энергии) на коммунально-бытовые нужды</t>
  </si>
  <si>
    <t>Услуги по передаче, распределению горячей воды (тепловой энергии) на  коммунально-бытовые нужды</t>
  </si>
  <si>
    <t>Филиал АО «Кедентранссервис» по г. Астана и Акмолинской области</t>
  </si>
  <si>
    <t>Филиал АО «Кедентранссервис» по Восточно-Казахстанской области</t>
  </si>
  <si>
    <t>Жетысускии  область, Алакольский район, ст. Достык, ул. Бакирова,5а.</t>
  </si>
  <si>
    <t>филиал АО "Кедентранссервис"</t>
  </si>
  <si>
    <t>филиал АО "КДТС" по Карагандинской обл, г.Караганда, ул.Складская, 13</t>
  </si>
  <si>
    <t>Филиал АО «Кедентранссервис» по Карагандинской области</t>
  </si>
  <si>
    <t>Атырауский региональный филиал АО "КДТС" г. Атырау, ст. Атырау,  грузовой двор</t>
  </si>
  <si>
    <t>Атырауский региональный филиал АО «Кедентранссервис»</t>
  </si>
  <si>
    <t>Газ природный</t>
  </si>
  <si>
    <t>Западно-Казахстанский региональный ф-л АО "КДТС", г.Актобе, 41 разъезд, товарный двор</t>
  </si>
  <si>
    <t>Западно Казахстанский региональный филиал АО «Кедентранссервис»</t>
  </si>
  <si>
    <t>г. Шымкент, ул. Момынова, 26</t>
  </si>
  <si>
    <t>Региональный филиал АО «Кедентранссервис» по г. Шымкент</t>
  </si>
  <si>
    <t>филиал АО "КДТС" по Костанайской  области, ул. Перронная, 1</t>
  </si>
  <si>
    <t>Филиал АО «Кедентранссервис» по Костанайской области</t>
  </si>
  <si>
    <t>филиал АО "Кедентранссервис" по станции Достык</t>
  </si>
  <si>
    <t>филиал АО "КДТС" - "Уральский грузовой участок" Западно-Казахстанская обл., п. Желаево, Промзона, 20</t>
  </si>
  <si>
    <t>филиал АО " "КДТС" - "Уральский грузовой участок" Западно-Казахстанская обл., п. Желаево, Промзона, 20</t>
  </si>
  <si>
    <t>г.Алматы, филиал АО "КДТС" по г. Алматы и Алматинской области, Северное кольцо 175</t>
  </si>
  <si>
    <t>г.Астана, ул.Жубанова-33</t>
  </si>
  <si>
    <t>филиал АО "КДТС" по г. Астана и Акмолинской области, г. Кокшетау, ул. Восточная промзона, проезд 18, участок 3</t>
  </si>
  <si>
    <t>филиал АО "КДТС" по Восточно-Казахстанской области г.Усть-Каменогорск, ул. Делегатская, 36</t>
  </si>
  <si>
    <t>филиал АО "КДТС" по Восточно-Казахстанской области  г.Семей, Массив Восточный Левый, д.3009А</t>
  </si>
  <si>
    <t xml:space="preserve"> Алакольский район, ст. Достык, ул. Бакирова,5а" склад филиала АО "Кедентранссервис" по ст.Достык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</si>
  <si>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</si>
  <si>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</si>
  <si>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</si>
  <si>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</si>
  <si>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</si>
  <si>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</si>
  <si>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</si>
  <si>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</si>
  <si>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</si>
  <si>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</si>
  <si>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</si>
  <si>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</si>
  <si>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</si>
  <si>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</si>
  <si>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</si>
  <si>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</si>
  <si>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</si>
  <si>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</si>
  <si>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филиал АО "КДТС" по Павлодарской области г. Павлодар, ул. Товарная 25</t>
  </si>
  <si>
    <t>Филиал АО «Кедентранссервис» по Павлодарской области</t>
  </si>
  <si>
    <t>9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</si>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</sst>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4"/>
      <color rgb="FF212529"/>
      <name val="Times New Roman"/>
      <family val="1"/>
      <charset val="204"/>
    </font>
    <font>
      <sz val="14"/>
      <color rgb="FF3F3F3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8" fillId="3" borderId="2" applyNumberFormat="0" applyAlignment="0" applyProtection="0"/>
    <xf numFmtId="0" fontId="1" fillId="0" borderId="0"/>
  </cellStyleXfs>
  <cellXfs count="19">
    <xf numFmtId="0" fontId="0" fillId="0" borderId="0" xfId="0"/>
    <xf numFmtId="1" fontId="0" fillId="0" borderId="0" xfId="0" applyNumberFormat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5" fillId="2" borderId="1" xfId="3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10" fillId="2" borderId="1" xfId="2" applyNumberFormat="1" applyFont="1" applyFill="1" applyBorder="1" applyAlignment="1" applyProtection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4">
    <cellStyle name="Вывод" xfId="2" builtinId="21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dakhova.m/Desktop/&#1041;&#1070;&#1044;&#1046;&#1045;&#1058;-2025-2029%20&#1040;&#1083;&#1084;&#1072;&#1090;&#1099;-2%20(3)&#1040;&#1081;&#1075;&#1091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dakhova.m/Desktop/&#1041;&#1070;&#1044;&#1046;&#1045;&#1058;-2025-2029%20&#1040;&#1083;&#1084;&#1072;&#1090;&#1099;-1%20(8)&#1040;&#1081;&#1075;&#1091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БДР (Тенге) План"/>
      <sheetName val="PL (КМТП)"/>
      <sheetName val="ПП"/>
      <sheetName val="ПД"/>
      <sheetName val="ДРАЙВЕРЫ"/>
      <sheetName val="кмтп"/>
      <sheetName val="ПР"/>
      <sheetName val="СВОД"/>
      <sheetName val="Числ."/>
      <sheetName val="ФОТ"/>
      <sheetName val="План по труду"/>
      <sheetName val="Материалы"/>
      <sheetName val="Расшифровка материалов"/>
      <sheetName val="Топливо"/>
      <sheetName val="Электроэнергия"/>
      <sheetName val="Износ"/>
      <sheetName val="ОРиУ"/>
      <sheetName val="ОРУ РАСШИФРОВКА"/>
      <sheetName val="Прочие"/>
      <sheetName val="БСЛ"/>
      <sheetName val="Прочие расшифровка"/>
      <sheetName val="общехоз"/>
      <sheetName val="Налоги"/>
      <sheetName val="Неосн.Деят."/>
      <sheetName val="ФАКТ"/>
      <sheetName val="Вопросы"/>
      <sheetName val="КМТП-Объемы"/>
      <sheetName val="эф-ть"/>
      <sheetName val="топливо расчет"/>
      <sheetName val="энергия расчет"/>
      <sheetName val="МедстраховАние"/>
      <sheetName val="Предсм.и профосмотр"/>
      <sheetName val="Обучение, молоко"/>
      <sheetName val="Себестоимо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34">
          <cell r="F334">
            <v>3257.7208928571431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БДР (Тенге) План"/>
      <sheetName val="PL (КМТП)"/>
      <sheetName val="ПП"/>
      <sheetName val="ПД"/>
      <sheetName val="ДРАЙВЕРЫ"/>
      <sheetName val="кмтп"/>
      <sheetName val="ПР"/>
      <sheetName val="СВОД"/>
      <sheetName val="Числ."/>
      <sheetName val="ФОТ"/>
      <sheetName val="План по труду"/>
      <sheetName val="Материалы"/>
      <sheetName val="Расшифровка материалов"/>
      <sheetName val="хозтовары"/>
      <sheetName val="канц"/>
      <sheetName val="бл жур"/>
      <sheetName val="Топливо"/>
      <sheetName val="Электроэнергия"/>
      <sheetName val="топливо расчет"/>
      <sheetName val="эн расчет"/>
      <sheetName val="Износ"/>
      <sheetName val="ОРиУ"/>
      <sheetName val="ориу расшифровка"/>
      <sheetName val="Прочие"/>
      <sheetName val="Прочие расшифровка"/>
      <sheetName val="общехоз"/>
      <sheetName val="БСЛ"/>
      <sheetName val="Налоги"/>
      <sheetName val="Неосн.Деят."/>
      <sheetName val="Вопросы"/>
      <sheetName val="КМТП-Объемы"/>
      <sheetName val="эф-ть"/>
      <sheetName val="факт"/>
      <sheetName val="предсм.и профосмотр"/>
      <sheetName val="обучение, молоко, мыло"/>
      <sheetName val="страховка авто"/>
      <sheetName val="командир."/>
      <sheetName val="медстраховние"/>
      <sheetName val="расчет по налогам"/>
      <sheetName val="Себестоимо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35">
          <cell r="F235">
            <v>4345.8198299999995</v>
          </cell>
        </row>
        <row r="247">
          <cell r="F247">
            <v>1879.7036148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stru.kz/code_new.jsp?&amp;t=%D0%A3%D1%81%D0%BB%D1%83%D0%B3%D0%B8%20%D0%BF%D0%BE%20%D1%80%D0%B0%D1%81%D0%BF%D1%80%D0%B5%D0%B4%D0%B5%D0%BB%D0%B5%D0%BD%D0%B8%D1%8E%20%D0%B3%D0%BE%D1%80%D1%8F%D1%87%D0%B5%D0%B9%20%D0%B2%D0%BE%D0%B4%D1%8B%20(%D1%82%D0%B5%D0%BF%D0%BB%D0%BE%D0%B2%D0%BE%D0%B9%20%D1%8D%D0%BD%D0%B5%D1%80%D0%B3%D0%B8%D0%B8)%20%D0%BD%D0%B0%20%D0%BA%D0%BE%D0%BC%D0%BC%D1%83%D0%BD%D0%B0%D0%BB%D1%8C%D0%BD%D0%BE%2D%D0%B1%D1%8B%D1%82%D0%BE%D0%B2%D1%8B%D0%B5%20%D0%BD%D1%83%D0%B6%D0%B4%D1%8B&amp;s=common&amp;p=10&amp;n=0&amp;S=353012%2E200&amp;N=%D0%A3%D1%81%D0%BB%D1%83%D0%B3%D0%B8%20%D0%BF%D0%BE%20%D1%80%D0%B0%D1%81%D0%BF%D1%80%D0%B5%D0%B4%D0%B5%D0%BB%D0%B5%D0%BD%D0%B8%D1%8E%20%D0%B3%D0%BE%D1%80%D1%8F%D1%87%D0%B5%D0%B9%20%D0%B2%D0%BE%D0%B4%D1%8B%20(%D1%82%D0%B5%D0%BF%D0%BB%D0%BE%D0%B2%D0%BE%D0%B9%20%D1%8D%D0%BD%D0%B5%D1%80%D0%B3%D0%B8%D0%B8)%20%D0%BD%D0%B0%20%D0%BA%D0%BE%D0%BC%D0%BC%D1%83%D0%BD%D0%B0%D0%BB%D1%8C%D0%BD%D0%BE%2D%D0%B1%D1%8B%D1%82%D0%BE%D0%B2%D1%8B%D0%B5%20%D0%BD%D1%83%D0%B6%D0%B4%D1%8B&amp;fc=1&amp;fg=0&amp;new=353012.200.00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4"/>
  <sheetViews>
    <sheetView tabSelected="1" view="pageBreakPreview" zoomScale="60" zoomScaleNormal="100" workbookViewId="0">
      <selection activeCell="C13" sqref="C13"/>
    </sheetView>
  </sheetViews>
  <sheetFormatPr defaultRowHeight="15" x14ac:dyDescent="0.25"/>
  <cols>
    <col min="1" max="1" width="14.140625" bestFit="1" customWidth="1"/>
    <col min="2" max="2" width="18.7109375" customWidth="1"/>
    <col min="3" max="3" width="27" customWidth="1"/>
    <col min="4" max="4" width="25.42578125" customWidth="1"/>
    <col min="5" max="5" width="23.7109375" customWidth="1"/>
    <col min="6" max="6" width="27" customWidth="1"/>
    <col min="7" max="7" width="18.7109375" customWidth="1"/>
    <col min="8" max="8" width="21.85546875" customWidth="1"/>
    <col min="9" max="9" width="15.5703125" bestFit="1" customWidth="1"/>
    <col min="10" max="12" width="19.5703125" customWidth="1"/>
    <col min="13" max="13" width="19.140625" customWidth="1"/>
    <col min="14" max="14" width="25.85546875" customWidth="1"/>
    <col min="15" max="15" width="26.140625" customWidth="1"/>
  </cols>
  <sheetData>
    <row r="4" spans="1:15" ht="35.25" customHeight="1" x14ac:dyDescent="0.3">
      <c r="A4" s="18" t="s">
        <v>16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30" customHeight="1" x14ac:dyDescent="0.3">
      <c r="A5" s="18" t="s">
        <v>18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9" spans="1:15" ht="15.75" customHeight="1" x14ac:dyDescent="0.25">
      <c r="A9" s="17" t="s">
        <v>1</v>
      </c>
      <c r="B9" s="17" t="s">
        <v>2</v>
      </c>
      <c r="C9" s="17" t="s">
        <v>3</v>
      </c>
      <c r="D9" s="17" t="s">
        <v>4</v>
      </c>
      <c r="E9" s="17" t="s">
        <v>5</v>
      </c>
      <c r="F9" s="17" t="s">
        <v>6</v>
      </c>
      <c r="G9" s="17" t="s">
        <v>7</v>
      </c>
      <c r="H9" s="17" t="s">
        <v>8</v>
      </c>
      <c r="I9" s="17" t="s">
        <v>9</v>
      </c>
      <c r="J9" s="17">
        <v>2025</v>
      </c>
      <c r="K9" s="17" t="s">
        <v>10</v>
      </c>
      <c r="L9" s="17"/>
      <c r="M9" s="17" t="s">
        <v>10</v>
      </c>
      <c r="N9" s="17" t="s">
        <v>11</v>
      </c>
      <c r="O9" s="17" t="s">
        <v>12</v>
      </c>
    </row>
    <row r="10" spans="1:15" ht="93.75" x14ac:dyDescent="0.25">
      <c r="A10" s="17" t="s">
        <v>0</v>
      </c>
      <c r="B10" s="17" t="s">
        <v>0</v>
      </c>
      <c r="C10" s="17" t="s">
        <v>0</v>
      </c>
      <c r="D10" s="17" t="s">
        <v>0</v>
      </c>
      <c r="E10" s="17" t="s">
        <v>0</v>
      </c>
      <c r="F10" s="17" t="s">
        <v>0</v>
      </c>
      <c r="G10" s="17" t="s">
        <v>0</v>
      </c>
      <c r="H10" s="17" t="s">
        <v>0</v>
      </c>
      <c r="I10" s="17" t="s">
        <v>0</v>
      </c>
      <c r="J10" s="5" t="s">
        <v>13</v>
      </c>
      <c r="K10" s="5" t="s">
        <v>14</v>
      </c>
      <c r="L10" s="5" t="s">
        <v>32</v>
      </c>
      <c r="M10" s="5" t="s">
        <v>17</v>
      </c>
      <c r="N10" s="17" t="s">
        <v>0</v>
      </c>
      <c r="O10" s="17" t="s">
        <v>0</v>
      </c>
    </row>
    <row r="11" spans="1:15" s="1" customFormat="1" ht="18.75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10</v>
      </c>
      <c r="G11" s="5">
        <v>12</v>
      </c>
      <c r="H11" s="5">
        <v>13</v>
      </c>
      <c r="I11" s="5">
        <v>14</v>
      </c>
      <c r="J11" s="17">
        <v>15</v>
      </c>
      <c r="K11" s="17">
        <v>15</v>
      </c>
      <c r="L11" s="17"/>
      <c r="M11" s="17">
        <v>15</v>
      </c>
      <c r="N11" s="5">
        <v>19</v>
      </c>
      <c r="O11" s="5">
        <v>20</v>
      </c>
    </row>
    <row r="12" spans="1:15" s="1" customFormat="1" ht="169.5" customHeight="1" x14ac:dyDescent="0.25">
      <c r="A12" s="2">
        <v>1</v>
      </c>
      <c r="B12" s="6" t="s">
        <v>39</v>
      </c>
      <c r="C12" s="6" t="s">
        <v>40</v>
      </c>
      <c r="D12" s="6" t="s">
        <v>40</v>
      </c>
      <c r="E12" s="2" t="s">
        <v>43</v>
      </c>
      <c r="F12" s="2" t="s">
        <v>41</v>
      </c>
      <c r="G12" s="2" t="s">
        <v>42</v>
      </c>
      <c r="H12" s="2" t="s">
        <v>31</v>
      </c>
      <c r="I12" s="2" t="s">
        <v>15</v>
      </c>
      <c r="J12" s="4">
        <v>1</v>
      </c>
      <c r="K12" s="4">
        <v>64750000</v>
      </c>
      <c r="L12" s="4">
        <f>K12*J12</f>
        <v>64750000</v>
      </c>
      <c r="M12" s="4">
        <f>L12*1.12</f>
        <v>72520000</v>
      </c>
      <c r="N12" s="2" t="s">
        <v>34</v>
      </c>
      <c r="O12" s="2" t="s">
        <v>34</v>
      </c>
    </row>
    <row r="13" spans="1:15" ht="112.5" x14ac:dyDescent="0.25">
      <c r="A13" s="7" t="s">
        <v>44</v>
      </c>
      <c r="B13" s="7" t="s">
        <v>19</v>
      </c>
      <c r="C13" s="7" t="s">
        <v>20</v>
      </c>
      <c r="D13" s="7" t="s">
        <v>21</v>
      </c>
      <c r="E13" s="7"/>
      <c r="F13" s="7" t="s">
        <v>64</v>
      </c>
      <c r="G13" s="2" t="s">
        <v>33</v>
      </c>
      <c r="H13" s="2" t="s">
        <v>31</v>
      </c>
      <c r="I13" s="7" t="s">
        <v>36</v>
      </c>
      <c r="J13" s="8">
        <v>232250.58</v>
      </c>
      <c r="K13" s="8">
        <v>25.143000000000001</v>
      </c>
      <c r="L13" s="4">
        <f>K13*J13</f>
        <v>5839476.3329400001</v>
      </c>
      <c r="M13" s="4">
        <f>L13*1.12</f>
        <v>6540213.4928928008</v>
      </c>
      <c r="N13" s="2" t="s">
        <v>38</v>
      </c>
      <c r="O13" s="2" t="s">
        <v>38</v>
      </c>
    </row>
    <row r="14" spans="1:15" ht="112.5" x14ac:dyDescent="0.25">
      <c r="A14" s="2">
        <v>2</v>
      </c>
      <c r="B14" s="2" t="s">
        <v>19</v>
      </c>
      <c r="C14" s="2" t="s">
        <v>20</v>
      </c>
      <c r="D14" s="2" t="s">
        <v>21</v>
      </c>
      <c r="E14" s="7"/>
      <c r="F14" s="2" t="s">
        <v>66</v>
      </c>
      <c r="G14" s="2" t="s">
        <v>33</v>
      </c>
      <c r="H14" s="2" t="s">
        <v>31</v>
      </c>
      <c r="I14" s="7" t="s">
        <v>36</v>
      </c>
      <c r="J14" s="4">
        <v>811412.38</v>
      </c>
      <c r="K14" s="4">
        <v>31.66245</v>
      </c>
      <c r="L14" s="4">
        <f t="shared" ref="L14:L16" si="0">K14*J14</f>
        <v>25691303.911130998</v>
      </c>
      <c r="M14" s="4">
        <f t="shared" ref="M14:M16" si="1">L14*1.12</f>
        <v>28774260.380466722</v>
      </c>
      <c r="N14" s="2" t="s">
        <v>35</v>
      </c>
      <c r="O14" s="2" t="s">
        <v>35</v>
      </c>
    </row>
    <row r="15" spans="1:15" ht="112.5" x14ac:dyDescent="0.25">
      <c r="A15" s="7" t="s">
        <v>72</v>
      </c>
      <c r="B15" s="2" t="s">
        <v>19</v>
      </c>
      <c r="C15" s="2" t="s">
        <v>20</v>
      </c>
      <c r="D15" s="2" t="s">
        <v>21</v>
      </c>
      <c r="E15" s="7"/>
      <c r="F15" s="2" t="s">
        <v>66</v>
      </c>
      <c r="G15" s="2" t="s">
        <v>33</v>
      </c>
      <c r="H15" s="2" t="s">
        <v>31</v>
      </c>
      <c r="I15" s="7" t="s">
        <v>36</v>
      </c>
      <c r="J15" s="4">
        <v>364066.94</v>
      </c>
      <c r="K15" s="4">
        <v>31.66245</v>
      </c>
      <c r="L15" s="4">
        <f t="shared" si="0"/>
        <v>11527251.284403</v>
      </c>
      <c r="M15" s="4">
        <f t="shared" si="1"/>
        <v>12910521.438531362</v>
      </c>
      <c r="N15" s="2" t="s">
        <v>35</v>
      </c>
      <c r="O15" s="2" t="s">
        <v>35</v>
      </c>
    </row>
    <row r="16" spans="1:15" ht="93.75" x14ac:dyDescent="0.25">
      <c r="A16" s="2">
        <v>3</v>
      </c>
      <c r="B16" s="9" t="s">
        <v>19</v>
      </c>
      <c r="C16" s="9" t="s">
        <v>20</v>
      </c>
      <c r="D16" s="9" t="s">
        <v>21</v>
      </c>
      <c r="E16" s="7"/>
      <c r="F16" s="2" t="s">
        <v>67</v>
      </c>
      <c r="G16" s="2" t="s">
        <v>33</v>
      </c>
      <c r="H16" s="2" t="s">
        <v>31</v>
      </c>
      <c r="I16" s="2" t="s">
        <v>15</v>
      </c>
      <c r="J16" s="8">
        <v>1</v>
      </c>
      <c r="K16" s="4">
        <v>33286757</v>
      </c>
      <c r="L16" s="4">
        <f t="shared" si="0"/>
        <v>33286757</v>
      </c>
      <c r="M16" s="4">
        <f t="shared" si="1"/>
        <v>37281167.840000004</v>
      </c>
      <c r="N16" s="7" t="s">
        <v>48</v>
      </c>
      <c r="O16" s="7" t="s">
        <v>48</v>
      </c>
    </row>
    <row r="17" spans="1:15" ht="112.5" x14ac:dyDescent="0.25">
      <c r="A17" s="7" t="s">
        <v>73</v>
      </c>
      <c r="B17" s="2" t="s">
        <v>19</v>
      </c>
      <c r="C17" s="2" t="s">
        <v>20</v>
      </c>
      <c r="D17" s="2" t="s">
        <v>21</v>
      </c>
      <c r="E17" s="7"/>
      <c r="F17" s="2" t="s">
        <v>70</v>
      </c>
      <c r="G17" s="2" t="s">
        <v>33</v>
      </c>
      <c r="H17" s="2" t="s">
        <v>31</v>
      </c>
      <c r="I17" s="7" t="s">
        <v>36</v>
      </c>
      <c r="J17" s="4">
        <v>79176</v>
      </c>
      <c r="K17" s="4">
        <v>33.536000000000001</v>
      </c>
      <c r="L17" s="4">
        <f>K17*J17</f>
        <v>2655246.3360000001</v>
      </c>
      <c r="M17" s="4">
        <f t="shared" ref="M17:M25" si="2">L17*1.12</f>
        <v>2973875.8963200003</v>
      </c>
      <c r="N17" s="7" t="s">
        <v>49</v>
      </c>
      <c r="O17" s="7" t="s">
        <v>49</v>
      </c>
    </row>
    <row r="18" spans="1:15" ht="112.5" x14ac:dyDescent="0.25">
      <c r="A18" s="2">
        <v>4</v>
      </c>
      <c r="B18" s="2" t="s">
        <v>19</v>
      </c>
      <c r="C18" s="2" t="s">
        <v>20</v>
      </c>
      <c r="D18" s="2" t="s">
        <v>21</v>
      </c>
      <c r="E18" s="7"/>
      <c r="F18" s="2" t="s">
        <v>69</v>
      </c>
      <c r="G18" s="2" t="s">
        <v>33</v>
      </c>
      <c r="H18" s="2" t="s">
        <v>31</v>
      </c>
      <c r="I18" s="7" t="s">
        <v>36</v>
      </c>
      <c r="J18" s="4">
        <v>435006</v>
      </c>
      <c r="K18" s="4">
        <v>33.536000000000001</v>
      </c>
      <c r="L18" s="4">
        <f>K18*J18</f>
        <v>14588361.216</v>
      </c>
      <c r="M18" s="4">
        <f t="shared" si="2"/>
        <v>16338964.561920002</v>
      </c>
      <c r="N18" s="7" t="s">
        <v>49</v>
      </c>
      <c r="O18" s="7" t="s">
        <v>49</v>
      </c>
    </row>
    <row r="19" spans="1:15" ht="112.5" x14ac:dyDescent="0.25">
      <c r="A19" s="7" t="s">
        <v>74</v>
      </c>
      <c r="B19" s="7" t="s">
        <v>19</v>
      </c>
      <c r="C19" s="2" t="s">
        <v>20</v>
      </c>
      <c r="D19" s="2" t="s">
        <v>21</v>
      </c>
      <c r="E19" s="7"/>
      <c r="F19" s="3" t="s">
        <v>54</v>
      </c>
      <c r="G19" s="2" t="s">
        <v>33</v>
      </c>
      <c r="H19" s="2" t="s">
        <v>31</v>
      </c>
      <c r="I19" s="7" t="s">
        <v>36</v>
      </c>
      <c r="J19" s="4">
        <v>116239</v>
      </c>
      <c r="K19" s="4">
        <v>40.200000000000003</v>
      </c>
      <c r="L19" s="4">
        <f>K19*J19</f>
        <v>4672807.8000000007</v>
      </c>
      <c r="M19" s="4">
        <f t="shared" si="2"/>
        <v>5233544.7360000014</v>
      </c>
      <c r="N19" s="7" t="s">
        <v>55</v>
      </c>
      <c r="O19" s="7" t="s">
        <v>55</v>
      </c>
    </row>
    <row r="20" spans="1:15" ht="93.75" x14ac:dyDescent="0.25">
      <c r="A20" s="2">
        <v>5</v>
      </c>
      <c r="B20" s="7" t="s">
        <v>19</v>
      </c>
      <c r="C20" s="2" t="s">
        <v>20</v>
      </c>
      <c r="D20" s="2" t="s">
        <v>21</v>
      </c>
      <c r="E20" s="7"/>
      <c r="F20" s="2" t="s">
        <v>61</v>
      </c>
      <c r="G20" s="2" t="s">
        <v>33</v>
      </c>
      <c r="H20" s="2" t="s">
        <v>31</v>
      </c>
      <c r="I20" s="7" t="s">
        <v>36</v>
      </c>
      <c r="J20" s="4">
        <v>168006.27</v>
      </c>
      <c r="K20" s="4">
        <v>31.95</v>
      </c>
      <c r="L20" s="4">
        <f>J20*K20</f>
        <v>5367800.3264999995</v>
      </c>
      <c r="M20" s="10">
        <f t="shared" si="2"/>
        <v>6011936.3656799998</v>
      </c>
      <c r="N20" s="7" t="s">
        <v>62</v>
      </c>
      <c r="O20" s="7" t="s">
        <v>62</v>
      </c>
    </row>
    <row r="21" spans="1:15" ht="93.75" x14ac:dyDescent="0.25">
      <c r="A21" s="7" t="s">
        <v>75</v>
      </c>
      <c r="B21" s="7" t="s">
        <v>19</v>
      </c>
      <c r="C21" s="2" t="s">
        <v>20</v>
      </c>
      <c r="D21" s="2" t="s">
        <v>21</v>
      </c>
      <c r="E21" s="12"/>
      <c r="F21" s="12" t="s">
        <v>90</v>
      </c>
      <c r="G21" s="2" t="s">
        <v>33</v>
      </c>
      <c r="H21" s="2" t="s">
        <v>31</v>
      </c>
      <c r="I21" s="7" t="s">
        <v>36</v>
      </c>
      <c r="J21" s="13">
        <v>413299</v>
      </c>
      <c r="K21" s="12">
        <v>29</v>
      </c>
      <c r="L21" s="12">
        <f>K21*J21</f>
        <v>11985671</v>
      </c>
      <c r="M21" s="12">
        <f t="shared" si="2"/>
        <v>13423951.520000001</v>
      </c>
      <c r="N21" s="12" t="s">
        <v>91</v>
      </c>
      <c r="O21" s="12" t="s">
        <v>91</v>
      </c>
    </row>
    <row r="22" spans="1:15" ht="112.5" x14ac:dyDescent="0.25">
      <c r="A22" s="2">
        <v>6</v>
      </c>
      <c r="B22" s="2" t="s">
        <v>19</v>
      </c>
      <c r="C22" s="2" t="s">
        <v>20</v>
      </c>
      <c r="D22" s="2" t="s">
        <v>21</v>
      </c>
      <c r="E22" s="7"/>
      <c r="F22" s="2" t="s">
        <v>71</v>
      </c>
      <c r="G22" s="2" t="s">
        <v>33</v>
      </c>
      <c r="H22" s="2" t="s">
        <v>31</v>
      </c>
      <c r="I22" s="7" t="s">
        <v>36</v>
      </c>
      <c r="J22" s="4">
        <v>1508727.285963227</v>
      </c>
      <c r="K22" s="4">
        <v>34.719000000000001</v>
      </c>
      <c r="L22" s="4">
        <f>K22*J22</f>
        <v>52381502.64135728</v>
      </c>
      <c r="M22" s="4">
        <f t="shared" si="2"/>
        <v>58667282.958320163</v>
      </c>
      <c r="N22" s="7" t="s">
        <v>63</v>
      </c>
      <c r="O22" s="7" t="s">
        <v>63</v>
      </c>
    </row>
    <row r="23" spans="1:15" ht="93.75" x14ac:dyDescent="0.25">
      <c r="A23" s="7" t="s">
        <v>76</v>
      </c>
      <c r="B23" s="2" t="s">
        <v>19</v>
      </c>
      <c r="C23" s="2" t="s">
        <v>20</v>
      </c>
      <c r="D23" s="2" t="s">
        <v>21</v>
      </c>
      <c r="E23" s="7"/>
      <c r="F23" s="2" t="s">
        <v>52</v>
      </c>
      <c r="G23" s="2" t="s">
        <v>33</v>
      </c>
      <c r="H23" s="2" t="s">
        <v>31</v>
      </c>
      <c r="I23" s="7" t="s">
        <v>36</v>
      </c>
      <c r="J23" s="4">
        <v>590160</v>
      </c>
      <c r="K23" s="4">
        <v>41.36</v>
      </c>
      <c r="L23" s="4">
        <f>K23*J23</f>
        <v>24409017.600000001</v>
      </c>
      <c r="M23" s="4">
        <f t="shared" si="2"/>
        <v>27338099.712000005</v>
      </c>
      <c r="N23" s="7" t="s">
        <v>53</v>
      </c>
      <c r="O23" s="7" t="s">
        <v>53</v>
      </c>
    </row>
    <row r="24" spans="1:15" ht="112.5" x14ac:dyDescent="0.25">
      <c r="A24" s="2">
        <v>7</v>
      </c>
      <c r="B24" s="7" t="s">
        <v>19</v>
      </c>
      <c r="C24" s="2" t="s">
        <v>20</v>
      </c>
      <c r="D24" s="2" t="s">
        <v>21</v>
      </c>
      <c r="E24" s="7"/>
      <c r="F24" s="7" t="s">
        <v>57</v>
      </c>
      <c r="G24" s="2" t="s">
        <v>33</v>
      </c>
      <c r="H24" s="2" t="s">
        <v>31</v>
      </c>
      <c r="I24" s="7" t="s">
        <v>36</v>
      </c>
      <c r="J24" s="8">
        <v>110808</v>
      </c>
      <c r="K24" s="8">
        <v>47.530999999999999</v>
      </c>
      <c r="L24" s="4">
        <f>K24*J24</f>
        <v>5266815.0479999995</v>
      </c>
      <c r="M24" s="4">
        <f t="shared" si="2"/>
        <v>5898832.8537600003</v>
      </c>
      <c r="N24" s="7" t="s">
        <v>58</v>
      </c>
      <c r="O24" s="7" t="s">
        <v>58</v>
      </c>
    </row>
    <row r="25" spans="1:15" ht="93.75" x14ac:dyDescent="0.25">
      <c r="A25" s="7" t="s">
        <v>77</v>
      </c>
      <c r="B25" s="7" t="s">
        <v>19</v>
      </c>
      <c r="C25" s="2" t="s">
        <v>20</v>
      </c>
      <c r="D25" s="2" t="s">
        <v>21</v>
      </c>
      <c r="E25" s="7"/>
      <c r="F25" s="2" t="s">
        <v>59</v>
      </c>
      <c r="G25" s="2" t="s">
        <v>33</v>
      </c>
      <c r="H25" s="2" t="s">
        <v>31</v>
      </c>
      <c r="I25" s="7" t="s">
        <v>36</v>
      </c>
      <c r="J25" s="8">
        <v>145026.21</v>
      </c>
      <c r="K25" s="8">
        <v>39.409999999999997</v>
      </c>
      <c r="L25" s="4">
        <f>K25*J25</f>
        <v>5715482.9360999996</v>
      </c>
      <c r="M25" s="4">
        <f t="shared" si="2"/>
        <v>6401340.8884319998</v>
      </c>
      <c r="N25" s="7" t="s">
        <v>60</v>
      </c>
      <c r="O25" s="7" t="s">
        <v>60</v>
      </c>
    </row>
    <row r="26" spans="1:15" ht="112.5" x14ac:dyDescent="0.25">
      <c r="A26" s="2">
        <v>8</v>
      </c>
      <c r="B26" s="7" t="s">
        <v>22</v>
      </c>
      <c r="C26" s="7" t="s">
        <v>23</v>
      </c>
      <c r="D26" s="7" t="s">
        <v>24</v>
      </c>
      <c r="E26" s="7"/>
      <c r="F26" s="7" t="s">
        <v>64</v>
      </c>
      <c r="G26" s="2" t="s">
        <v>33</v>
      </c>
      <c r="H26" s="2" t="s">
        <v>31</v>
      </c>
      <c r="I26" s="7" t="s">
        <v>37</v>
      </c>
      <c r="J26" s="8">
        <v>19.66</v>
      </c>
      <c r="K26" s="8">
        <v>23041.05</v>
      </c>
      <c r="L26" s="4">
        <f t="shared" ref="L26" si="3">K26*J26</f>
        <v>452987.04300000001</v>
      </c>
      <c r="M26" s="4">
        <f t="shared" ref="M26" si="4">L26*1.12</f>
        <v>507345.48816000007</v>
      </c>
      <c r="N26" s="2" t="s">
        <v>38</v>
      </c>
      <c r="O26" s="2" t="s">
        <v>38</v>
      </c>
    </row>
    <row r="27" spans="1:15" ht="112.5" x14ac:dyDescent="0.25">
      <c r="A27" s="7" t="s">
        <v>92</v>
      </c>
      <c r="B27" s="7" t="s">
        <v>22</v>
      </c>
      <c r="C27" s="7" t="s">
        <v>56</v>
      </c>
      <c r="D27" s="7" t="s">
        <v>24</v>
      </c>
      <c r="E27" s="7"/>
      <c r="F27" s="3" t="s">
        <v>57</v>
      </c>
      <c r="G27" s="2" t="s">
        <v>33</v>
      </c>
      <c r="H27" s="2" t="s">
        <v>31</v>
      </c>
      <c r="I27" s="7" t="s">
        <v>37</v>
      </c>
      <c r="J27" s="8">
        <v>43.7</v>
      </c>
      <c r="K27" s="8">
        <v>20954.407500000001</v>
      </c>
      <c r="L27" s="4">
        <f t="shared" ref="L27:L32" si="5">K27*J27</f>
        <v>915707.60775000008</v>
      </c>
      <c r="M27" s="4">
        <f t="shared" ref="M27:M44" si="6">L27*1.12</f>
        <v>1025592.5206800002</v>
      </c>
      <c r="N27" s="7" t="s">
        <v>58</v>
      </c>
      <c r="O27" s="7" t="s">
        <v>58</v>
      </c>
    </row>
    <row r="28" spans="1:15" ht="93.75" x14ac:dyDescent="0.25">
      <c r="A28" s="2">
        <v>9</v>
      </c>
      <c r="B28" s="2" t="s">
        <v>22</v>
      </c>
      <c r="C28" s="2" t="s">
        <v>56</v>
      </c>
      <c r="D28" s="2" t="s">
        <v>24</v>
      </c>
      <c r="E28" s="7"/>
      <c r="F28" s="2" t="s">
        <v>59</v>
      </c>
      <c r="G28" s="2" t="s">
        <v>33</v>
      </c>
      <c r="H28" s="2" t="s">
        <v>31</v>
      </c>
      <c r="I28" s="2" t="s">
        <v>15</v>
      </c>
      <c r="J28" s="8">
        <v>30</v>
      </c>
      <c r="K28" s="8">
        <v>38753.480000000003</v>
      </c>
      <c r="L28" s="8">
        <f t="shared" si="5"/>
        <v>1162604.4000000001</v>
      </c>
      <c r="M28" s="8">
        <f t="shared" si="6"/>
        <v>1302116.9280000003</v>
      </c>
      <c r="N28" s="7" t="s">
        <v>60</v>
      </c>
      <c r="O28" s="7" t="s">
        <v>60</v>
      </c>
    </row>
    <row r="29" spans="1:15" ht="131.25" x14ac:dyDescent="0.25">
      <c r="A29" s="7" t="s">
        <v>78</v>
      </c>
      <c r="B29" s="2" t="s">
        <v>45</v>
      </c>
      <c r="C29" s="2" t="s">
        <v>46</v>
      </c>
      <c r="D29" s="2" t="s">
        <v>47</v>
      </c>
      <c r="E29" s="7"/>
      <c r="F29" s="2" t="s">
        <v>66</v>
      </c>
      <c r="G29" s="2" t="s">
        <v>33</v>
      </c>
      <c r="H29" s="2" t="s">
        <v>31</v>
      </c>
      <c r="I29" s="2" t="s">
        <v>15</v>
      </c>
      <c r="J29" s="4">
        <v>1</v>
      </c>
      <c r="K29" s="4">
        <f>[1]ОРиУ!$F$334*1000</f>
        <v>3257720.8928571432</v>
      </c>
      <c r="L29" s="4">
        <f t="shared" si="5"/>
        <v>3257720.8928571432</v>
      </c>
      <c r="M29" s="4">
        <f t="shared" si="6"/>
        <v>3648647.4000000008</v>
      </c>
      <c r="N29" s="2" t="s">
        <v>35</v>
      </c>
      <c r="O29" s="2" t="s">
        <v>35</v>
      </c>
    </row>
    <row r="30" spans="1:15" ht="131.25" x14ac:dyDescent="0.25">
      <c r="A30" s="2">
        <v>10</v>
      </c>
      <c r="B30" s="9" t="s">
        <v>45</v>
      </c>
      <c r="C30" s="9" t="s">
        <v>46</v>
      </c>
      <c r="D30" s="9" t="s">
        <v>47</v>
      </c>
      <c r="E30" s="7"/>
      <c r="F30" s="2" t="s">
        <v>67</v>
      </c>
      <c r="G30" s="2" t="s">
        <v>33</v>
      </c>
      <c r="H30" s="2" t="s">
        <v>31</v>
      </c>
      <c r="I30" s="2" t="s">
        <v>15</v>
      </c>
      <c r="J30" s="8">
        <v>1</v>
      </c>
      <c r="K30" s="4">
        <v>1000000</v>
      </c>
      <c r="L30" s="4">
        <f t="shared" si="5"/>
        <v>1000000</v>
      </c>
      <c r="M30" s="4">
        <f t="shared" si="6"/>
        <v>1120000</v>
      </c>
      <c r="N30" s="7" t="s">
        <v>48</v>
      </c>
      <c r="O30" s="7" t="s">
        <v>48</v>
      </c>
    </row>
    <row r="31" spans="1:15" ht="131.25" x14ac:dyDescent="0.25">
      <c r="A31" s="7" t="s">
        <v>79</v>
      </c>
      <c r="B31" s="2" t="s">
        <v>45</v>
      </c>
      <c r="C31" s="2" t="s">
        <v>46</v>
      </c>
      <c r="D31" s="2" t="s">
        <v>47</v>
      </c>
      <c r="E31" s="7"/>
      <c r="F31" s="2" t="s">
        <v>69</v>
      </c>
      <c r="G31" s="2" t="s">
        <v>33</v>
      </c>
      <c r="H31" s="2" t="s">
        <v>31</v>
      </c>
      <c r="I31" s="2" t="s">
        <v>15</v>
      </c>
      <c r="J31" s="4">
        <v>1</v>
      </c>
      <c r="K31" s="4">
        <v>113498</v>
      </c>
      <c r="L31" s="4">
        <f t="shared" si="5"/>
        <v>113498</v>
      </c>
      <c r="M31" s="4">
        <f t="shared" si="6"/>
        <v>127117.76000000001</v>
      </c>
      <c r="N31" s="7" t="s">
        <v>49</v>
      </c>
      <c r="O31" s="7" t="s">
        <v>49</v>
      </c>
    </row>
    <row r="32" spans="1:15" s="11" customFormat="1" ht="131.25" x14ac:dyDescent="0.25">
      <c r="A32" s="2">
        <v>11</v>
      </c>
      <c r="B32" s="15" t="s">
        <v>45</v>
      </c>
      <c r="C32" s="16" t="s">
        <v>46</v>
      </c>
      <c r="D32" s="16" t="s">
        <v>47</v>
      </c>
      <c r="E32" s="7"/>
      <c r="F32" s="2" t="s">
        <v>61</v>
      </c>
      <c r="G32" s="2" t="s">
        <v>33</v>
      </c>
      <c r="H32" s="2" t="s">
        <v>31</v>
      </c>
      <c r="I32" s="2" t="s">
        <v>15</v>
      </c>
      <c r="J32" s="8">
        <v>1</v>
      </c>
      <c r="K32" s="8">
        <v>3325384.05</v>
      </c>
      <c r="L32" s="8">
        <f t="shared" si="5"/>
        <v>3325384.05</v>
      </c>
      <c r="M32" s="8">
        <f t="shared" si="6"/>
        <v>3724430.1359999999</v>
      </c>
      <c r="N32" s="7" t="s">
        <v>62</v>
      </c>
      <c r="O32" s="7" t="s">
        <v>62</v>
      </c>
    </row>
    <row r="33" spans="1:15" s="11" customFormat="1" ht="131.25" x14ac:dyDescent="0.25">
      <c r="A33" s="7" t="s">
        <v>80</v>
      </c>
      <c r="B33" s="2" t="s">
        <v>45</v>
      </c>
      <c r="C33" s="2" t="s">
        <v>46</v>
      </c>
      <c r="D33" s="2" t="s">
        <v>47</v>
      </c>
      <c r="E33" s="7"/>
      <c r="F33" s="2" t="s">
        <v>50</v>
      </c>
      <c r="G33" s="2" t="s">
        <v>33</v>
      </c>
      <c r="H33" s="2" t="s">
        <v>31</v>
      </c>
      <c r="I33" s="2" t="s">
        <v>15</v>
      </c>
      <c r="J33" s="4">
        <v>1</v>
      </c>
      <c r="K33" s="4">
        <v>46964000</v>
      </c>
      <c r="L33" s="4">
        <f>K33*J39</f>
        <v>46964000</v>
      </c>
      <c r="M33" s="4">
        <f>L33*1.12</f>
        <v>52599680.000000007</v>
      </c>
      <c r="N33" s="7" t="s">
        <v>63</v>
      </c>
      <c r="O33" s="7" t="s">
        <v>63</v>
      </c>
    </row>
    <row r="34" spans="1:15" ht="168.75" x14ac:dyDescent="0.25">
      <c r="A34" s="2">
        <v>12</v>
      </c>
      <c r="B34" s="7" t="s">
        <v>28</v>
      </c>
      <c r="C34" s="7" t="s">
        <v>29</v>
      </c>
      <c r="D34" s="7" t="s">
        <v>30</v>
      </c>
      <c r="E34" s="7"/>
      <c r="F34" s="7" t="s">
        <v>64</v>
      </c>
      <c r="G34" s="2" t="s">
        <v>33</v>
      </c>
      <c r="H34" s="2" t="s">
        <v>31</v>
      </c>
      <c r="I34" s="2" t="s">
        <v>15</v>
      </c>
      <c r="J34" s="8">
        <v>1</v>
      </c>
      <c r="K34" s="8">
        <v>110110</v>
      </c>
      <c r="L34" s="4">
        <f t="shared" ref="L34:L43" si="7">K34*J34</f>
        <v>110110</v>
      </c>
      <c r="M34" s="4">
        <f t="shared" si="6"/>
        <v>123323.20000000001</v>
      </c>
      <c r="N34" s="2" t="s">
        <v>38</v>
      </c>
      <c r="O34" s="2" t="s">
        <v>38</v>
      </c>
    </row>
    <row r="35" spans="1:15" ht="168.75" x14ac:dyDescent="0.25">
      <c r="A35" s="7" t="s">
        <v>81</v>
      </c>
      <c r="B35" s="2" t="s">
        <v>28</v>
      </c>
      <c r="C35" s="2" t="s">
        <v>29</v>
      </c>
      <c r="D35" s="2" t="s">
        <v>30</v>
      </c>
      <c r="E35" s="7"/>
      <c r="F35" s="2" t="s">
        <v>66</v>
      </c>
      <c r="G35" s="2" t="s">
        <v>33</v>
      </c>
      <c r="H35" s="2" t="s">
        <v>31</v>
      </c>
      <c r="I35" s="2" t="s">
        <v>15</v>
      </c>
      <c r="J35" s="4">
        <v>1</v>
      </c>
      <c r="K35" s="4">
        <f>[2]ОРиУ!$F$235*1000</f>
        <v>4345819.8299999991</v>
      </c>
      <c r="L35" s="4">
        <f t="shared" si="7"/>
        <v>4345819.8299999991</v>
      </c>
      <c r="M35" s="4">
        <f t="shared" si="6"/>
        <v>4867318.2095999997</v>
      </c>
      <c r="N35" s="2" t="s">
        <v>35</v>
      </c>
      <c r="O35" s="2" t="s">
        <v>35</v>
      </c>
    </row>
    <row r="36" spans="1:15" ht="168.75" x14ac:dyDescent="0.25">
      <c r="A36" s="2">
        <v>13</v>
      </c>
      <c r="B36" s="9" t="s">
        <v>28</v>
      </c>
      <c r="C36" s="9" t="s">
        <v>29</v>
      </c>
      <c r="D36" s="9" t="s">
        <v>30</v>
      </c>
      <c r="E36" s="7"/>
      <c r="F36" s="2" t="s">
        <v>67</v>
      </c>
      <c r="G36" s="2" t="s">
        <v>33</v>
      </c>
      <c r="H36" s="2" t="s">
        <v>31</v>
      </c>
      <c r="I36" s="2" t="s">
        <v>15</v>
      </c>
      <c r="J36" s="8">
        <v>1</v>
      </c>
      <c r="K36" s="4">
        <v>16856</v>
      </c>
      <c r="L36" s="4">
        <f t="shared" si="7"/>
        <v>16856</v>
      </c>
      <c r="M36" s="4">
        <f t="shared" si="6"/>
        <v>18878.72</v>
      </c>
      <c r="N36" s="7" t="s">
        <v>48</v>
      </c>
      <c r="O36" s="7" t="s">
        <v>48</v>
      </c>
    </row>
    <row r="37" spans="1:15" ht="168.75" x14ac:dyDescent="0.25">
      <c r="A37" s="7" t="s">
        <v>82</v>
      </c>
      <c r="B37" s="9" t="s">
        <v>28</v>
      </c>
      <c r="C37" s="9" t="s">
        <v>29</v>
      </c>
      <c r="D37" s="9" t="s">
        <v>30</v>
      </c>
      <c r="E37" s="7"/>
      <c r="F37" s="2" t="s">
        <v>68</v>
      </c>
      <c r="G37" s="2" t="s">
        <v>33</v>
      </c>
      <c r="H37" s="2" t="s">
        <v>31</v>
      </c>
      <c r="I37" s="2" t="s">
        <v>15</v>
      </c>
      <c r="J37" s="8">
        <v>1</v>
      </c>
      <c r="K37" s="4">
        <v>79000</v>
      </c>
      <c r="L37" s="4">
        <f t="shared" si="7"/>
        <v>79000</v>
      </c>
      <c r="M37" s="4">
        <f t="shared" si="6"/>
        <v>88480.000000000015</v>
      </c>
      <c r="N37" s="7" t="s">
        <v>48</v>
      </c>
      <c r="O37" s="7" t="s">
        <v>48</v>
      </c>
    </row>
    <row r="38" spans="1:15" ht="168.75" x14ac:dyDescent="0.25">
      <c r="A38" s="2">
        <v>14</v>
      </c>
      <c r="B38" s="2" t="s">
        <v>28</v>
      </c>
      <c r="C38" s="2" t="s">
        <v>29</v>
      </c>
      <c r="D38" s="2" t="s">
        <v>30</v>
      </c>
      <c r="E38" s="7"/>
      <c r="F38" s="2" t="s">
        <v>69</v>
      </c>
      <c r="G38" s="2" t="s">
        <v>33</v>
      </c>
      <c r="H38" s="2" t="s">
        <v>31</v>
      </c>
      <c r="I38" s="2" t="s">
        <v>15</v>
      </c>
      <c r="J38" s="4">
        <v>1</v>
      </c>
      <c r="K38" s="4">
        <v>538439</v>
      </c>
      <c r="L38" s="4">
        <f t="shared" si="7"/>
        <v>538439</v>
      </c>
      <c r="M38" s="4">
        <f t="shared" si="6"/>
        <v>603051.68000000005</v>
      </c>
      <c r="N38" s="7" t="s">
        <v>49</v>
      </c>
      <c r="O38" s="7" t="s">
        <v>49</v>
      </c>
    </row>
    <row r="39" spans="1:15" ht="168.75" x14ac:dyDescent="0.25">
      <c r="A39" s="7" t="s">
        <v>83</v>
      </c>
      <c r="B39" s="2" t="s">
        <v>28</v>
      </c>
      <c r="C39" s="2" t="s">
        <v>29</v>
      </c>
      <c r="D39" s="2" t="s">
        <v>30</v>
      </c>
      <c r="E39" s="7"/>
      <c r="F39" s="2" t="s">
        <v>50</v>
      </c>
      <c r="G39" s="2" t="s">
        <v>33</v>
      </c>
      <c r="H39" s="2" t="s">
        <v>31</v>
      </c>
      <c r="I39" s="2" t="s">
        <v>15</v>
      </c>
      <c r="J39" s="4">
        <v>1</v>
      </c>
      <c r="K39" s="4">
        <v>19602000</v>
      </c>
      <c r="L39" s="4">
        <f t="shared" ref="L39" si="8">K39*J39</f>
        <v>19602000</v>
      </c>
      <c r="M39" s="4">
        <f t="shared" ref="M39" si="9">L39*1.12</f>
        <v>21954240.000000004</v>
      </c>
      <c r="N39" s="7" t="s">
        <v>51</v>
      </c>
      <c r="O39" s="7" t="s">
        <v>51</v>
      </c>
    </row>
    <row r="40" spans="1:15" ht="168.75" x14ac:dyDescent="0.25">
      <c r="A40" s="2">
        <v>15</v>
      </c>
      <c r="B40" s="2" t="s">
        <v>28</v>
      </c>
      <c r="C40" s="2" t="s">
        <v>29</v>
      </c>
      <c r="D40" s="2" t="s">
        <v>30</v>
      </c>
      <c r="E40" s="7"/>
      <c r="F40" s="2" t="s">
        <v>52</v>
      </c>
      <c r="G40" s="2" t="s">
        <v>33</v>
      </c>
      <c r="H40" s="2" t="s">
        <v>31</v>
      </c>
      <c r="I40" s="2" t="s">
        <v>15</v>
      </c>
      <c r="J40" s="4">
        <v>1</v>
      </c>
      <c r="K40" s="4">
        <v>1381952</v>
      </c>
      <c r="L40" s="4">
        <f t="shared" si="7"/>
        <v>1381952</v>
      </c>
      <c r="M40" s="4">
        <f t="shared" si="6"/>
        <v>1547786.2400000002</v>
      </c>
      <c r="N40" s="7" t="s">
        <v>53</v>
      </c>
      <c r="O40" s="7" t="s">
        <v>53</v>
      </c>
    </row>
    <row r="41" spans="1:15" ht="168.75" x14ac:dyDescent="0.25">
      <c r="A41" s="7" t="s">
        <v>84</v>
      </c>
      <c r="B41" s="2" t="s">
        <v>28</v>
      </c>
      <c r="C41" s="2" t="s">
        <v>29</v>
      </c>
      <c r="D41" s="2" t="s">
        <v>30</v>
      </c>
      <c r="E41" s="7"/>
      <c r="F41" s="3" t="s">
        <v>54</v>
      </c>
      <c r="G41" s="2" t="s">
        <v>33</v>
      </c>
      <c r="H41" s="2" t="s">
        <v>31</v>
      </c>
      <c r="I41" s="2" t="s">
        <v>15</v>
      </c>
      <c r="J41" s="4">
        <v>1</v>
      </c>
      <c r="K41" s="8">
        <v>255000</v>
      </c>
      <c r="L41" s="4">
        <f t="shared" si="7"/>
        <v>255000</v>
      </c>
      <c r="M41" s="4">
        <f t="shared" si="6"/>
        <v>285600</v>
      </c>
      <c r="N41" s="7" t="s">
        <v>55</v>
      </c>
      <c r="O41" s="7" t="s">
        <v>55</v>
      </c>
    </row>
    <row r="42" spans="1:15" ht="168.75" x14ac:dyDescent="0.25">
      <c r="A42" s="2">
        <v>16</v>
      </c>
      <c r="B42" s="7" t="s">
        <v>28</v>
      </c>
      <c r="C42" s="7" t="s">
        <v>29</v>
      </c>
      <c r="D42" s="7" t="s">
        <v>30</v>
      </c>
      <c r="E42" s="7"/>
      <c r="F42" s="7" t="s">
        <v>57</v>
      </c>
      <c r="G42" s="2" t="s">
        <v>33</v>
      </c>
      <c r="H42" s="2" t="s">
        <v>31</v>
      </c>
      <c r="I42" s="2" t="s">
        <v>15</v>
      </c>
      <c r="J42" s="8">
        <v>1</v>
      </c>
      <c r="K42" s="8">
        <v>307104</v>
      </c>
      <c r="L42" s="8">
        <f t="shared" si="7"/>
        <v>307104</v>
      </c>
      <c r="M42" s="8">
        <f t="shared" si="6"/>
        <v>343956.48000000004</v>
      </c>
      <c r="N42" s="7" t="s">
        <v>58</v>
      </c>
      <c r="O42" s="7" t="s">
        <v>58</v>
      </c>
    </row>
    <row r="43" spans="1:15" ht="131.25" x14ac:dyDescent="0.25">
      <c r="A43" s="7" t="s">
        <v>93</v>
      </c>
      <c r="B43" s="2" t="s">
        <v>28</v>
      </c>
      <c r="C43" s="2" t="s">
        <v>29</v>
      </c>
      <c r="D43" s="2" t="s">
        <v>29</v>
      </c>
      <c r="E43" s="7"/>
      <c r="F43" s="2" t="s">
        <v>59</v>
      </c>
      <c r="G43" s="2" t="s">
        <v>33</v>
      </c>
      <c r="H43" s="2" t="s">
        <v>31</v>
      </c>
      <c r="I43" s="2" t="s">
        <v>15</v>
      </c>
      <c r="J43" s="8">
        <v>1</v>
      </c>
      <c r="K43" s="8">
        <v>2212000</v>
      </c>
      <c r="L43" s="8">
        <f t="shared" si="7"/>
        <v>2212000</v>
      </c>
      <c r="M43" s="8">
        <f t="shared" si="6"/>
        <v>2477440.0000000005</v>
      </c>
      <c r="N43" s="7" t="s">
        <v>60</v>
      </c>
      <c r="O43" s="7" t="s">
        <v>60</v>
      </c>
    </row>
    <row r="44" spans="1:15" ht="168.75" x14ac:dyDescent="0.25">
      <c r="A44" s="2">
        <v>17</v>
      </c>
      <c r="B44" s="7" t="s">
        <v>28</v>
      </c>
      <c r="C44" s="7" t="s">
        <v>29</v>
      </c>
      <c r="D44" s="7" t="s">
        <v>30</v>
      </c>
      <c r="E44" s="7"/>
      <c r="F44" s="2" t="s">
        <v>61</v>
      </c>
      <c r="G44" s="2" t="s">
        <v>33</v>
      </c>
      <c r="H44" s="2" t="s">
        <v>31</v>
      </c>
      <c r="I44" s="2" t="s">
        <v>15</v>
      </c>
      <c r="J44" s="8">
        <v>1</v>
      </c>
      <c r="K44" s="8">
        <v>243000</v>
      </c>
      <c r="L44" s="8">
        <v>243000</v>
      </c>
      <c r="M44" s="8">
        <f t="shared" si="6"/>
        <v>272160</v>
      </c>
      <c r="N44" s="7" t="s">
        <v>62</v>
      </c>
      <c r="O44" s="7" t="s">
        <v>62</v>
      </c>
    </row>
    <row r="45" spans="1:15" ht="168.75" x14ac:dyDescent="0.25">
      <c r="A45" s="7" t="s">
        <v>85</v>
      </c>
      <c r="B45" s="7" t="s">
        <v>28</v>
      </c>
      <c r="C45" s="7" t="s">
        <v>29</v>
      </c>
      <c r="D45" s="7" t="s">
        <v>30</v>
      </c>
      <c r="E45" s="12"/>
      <c r="F45" s="12" t="s">
        <v>90</v>
      </c>
      <c r="G45" s="2" t="s">
        <v>33</v>
      </c>
      <c r="H45" s="2" t="s">
        <v>31</v>
      </c>
      <c r="I45" s="2" t="s">
        <v>15</v>
      </c>
      <c r="J45" s="12">
        <v>1</v>
      </c>
      <c r="K45" s="14">
        <v>108174</v>
      </c>
      <c r="L45" s="12">
        <f>K45*J45</f>
        <v>108174</v>
      </c>
      <c r="M45" s="12">
        <f t="shared" ref="M45" si="10">L45*1.12</f>
        <v>121154.88</v>
      </c>
      <c r="N45" s="12" t="s">
        <v>91</v>
      </c>
      <c r="O45" s="12" t="s">
        <v>91</v>
      </c>
    </row>
    <row r="46" spans="1:15" ht="131.25" x14ac:dyDescent="0.25">
      <c r="A46" s="2">
        <v>18</v>
      </c>
      <c r="B46" s="7" t="s">
        <v>25</v>
      </c>
      <c r="C46" s="7" t="s">
        <v>26</v>
      </c>
      <c r="D46" s="7" t="s">
        <v>27</v>
      </c>
      <c r="E46" s="7"/>
      <c r="F46" s="7" t="s">
        <v>65</v>
      </c>
      <c r="G46" s="2" t="s">
        <v>33</v>
      </c>
      <c r="H46" s="2" t="s">
        <v>31</v>
      </c>
      <c r="I46" s="2" t="s">
        <v>15</v>
      </c>
      <c r="J46" s="8">
        <v>1</v>
      </c>
      <c r="K46" s="8">
        <v>110160</v>
      </c>
      <c r="L46" s="4">
        <f>K46*J46</f>
        <v>110160</v>
      </c>
      <c r="M46" s="4">
        <f>L46*1.12</f>
        <v>123379.20000000001</v>
      </c>
      <c r="N46" s="2" t="s">
        <v>38</v>
      </c>
      <c r="O46" s="2" t="s">
        <v>38</v>
      </c>
    </row>
    <row r="47" spans="1:15" ht="112.5" x14ac:dyDescent="0.25">
      <c r="A47" s="7" t="s">
        <v>86</v>
      </c>
      <c r="B47" s="2" t="s">
        <v>25</v>
      </c>
      <c r="C47" s="2" t="s">
        <v>26</v>
      </c>
      <c r="D47" s="2" t="s">
        <v>27</v>
      </c>
      <c r="E47" s="7"/>
      <c r="F47" s="2" t="s">
        <v>66</v>
      </c>
      <c r="G47" s="2" t="s">
        <v>33</v>
      </c>
      <c r="H47" s="2" t="s">
        <v>31</v>
      </c>
      <c r="I47" s="2" t="s">
        <v>15</v>
      </c>
      <c r="J47" s="4">
        <v>1</v>
      </c>
      <c r="K47" s="4">
        <f>[2]ОРиУ!$F$247*1000</f>
        <v>1879703.6147999999</v>
      </c>
      <c r="L47" s="4">
        <f t="shared" ref="L47:L48" si="11">K47*J47</f>
        <v>1879703.6147999999</v>
      </c>
      <c r="M47" s="4">
        <f t="shared" ref="M47:M52" si="12">L47*1.12</f>
        <v>2105268.0485760001</v>
      </c>
      <c r="N47" s="2" t="s">
        <v>35</v>
      </c>
      <c r="O47" s="2" t="s">
        <v>35</v>
      </c>
    </row>
    <row r="48" spans="1:15" ht="93.75" x14ac:dyDescent="0.25">
      <c r="A48" s="2">
        <v>19</v>
      </c>
      <c r="B48" s="9" t="s">
        <v>25</v>
      </c>
      <c r="C48" s="9" t="s">
        <v>26</v>
      </c>
      <c r="D48" s="9" t="s">
        <v>27</v>
      </c>
      <c r="E48" s="7"/>
      <c r="F48" s="2" t="s">
        <v>67</v>
      </c>
      <c r="G48" s="2" t="s">
        <v>33</v>
      </c>
      <c r="H48" s="2" t="s">
        <v>31</v>
      </c>
      <c r="I48" s="2" t="s">
        <v>15</v>
      </c>
      <c r="J48" s="8">
        <v>1</v>
      </c>
      <c r="K48" s="4">
        <v>16856</v>
      </c>
      <c r="L48" s="4">
        <f t="shared" si="11"/>
        <v>16856</v>
      </c>
      <c r="M48" s="4">
        <f t="shared" si="12"/>
        <v>18878.72</v>
      </c>
      <c r="N48" s="7" t="s">
        <v>48</v>
      </c>
      <c r="O48" s="7" t="s">
        <v>48</v>
      </c>
    </row>
    <row r="49" spans="1:15" ht="112.5" x14ac:dyDescent="0.25">
      <c r="A49" s="7" t="s">
        <v>87</v>
      </c>
      <c r="B49" s="2" t="s">
        <v>25</v>
      </c>
      <c r="C49" s="2" t="s">
        <v>26</v>
      </c>
      <c r="D49" s="2" t="s">
        <v>27</v>
      </c>
      <c r="E49" s="7"/>
      <c r="F49" s="2" t="s">
        <v>69</v>
      </c>
      <c r="G49" s="2" t="s">
        <v>33</v>
      </c>
      <c r="H49" s="2" t="s">
        <v>31</v>
      </c>
      <c r="I49" s="2" t="s">
        <v>15</v>
      </c>
      <c r="J49" s="4">
        <v>1</v>
      </c>
      <c r="K49" s="4">
        <v>533037</v>
      </c>
      <c r="L49" s="4">
        <f t="shared" ref="L49" si="13">K49*J49</f>
        <v>533037</v>
      </c>
      <c r="M49" s="4">
        <f t="shared" si="12"/>
        <v>597001.44000000006</v>
      </c>
      <c r="N49" s="7" t="s">
        <v>49</v>
      </c>
      <c r="O49" s="7" t="s">
        <v>49</v>
      </c>
    </row>
    <row r="50" spans="1:15" ht="93.75" x14ac:dyDescent="0.25">
      <c r="A50" s="2">
        <v>20</v>
      </c>
      <c r="B50" s="2" t="s">
        <v>25</v>
      </c>
      <c r="C50" s="2" t="s">
        <v>26</v>
      </c>
      <c r="D50" s="2" t="s">
        <v>27</v>
      </c>
      <c r="E50" s="7"/>
      <c r="F50" s="2" t="s">
        <v>50</v>
      </c>
      <c r="G50" s="2" t="s">
        <v>33</v>
      </c>
      <c r="H50" s="2" t="s">
        <v>31</v>
      </c>
      <c r="I50" s="2" t="s">
        <v>15</v>
      </c>
      <c r="J50" s="4">
        <v>1</v>
      </c>
      <c r="K50" s="4">
        <v>2731000</v>
      </c>
      <c r="L50" s="4">
        <f t="shared" ref="L50" si="14">K50*J50</f>
        <v>2731000</v>
      </c>
      <c r="M50" s="4">
        <f t="shared" si="12"/>
        <v>3058720.0000000005</v>
      </c>
      <c r="N50" s="7" t="s">
        <v>63</v>
      </c>
      <c r="O50" s="7" t="s">
        <v>63</v>
      </c>
    </row>
    <row r="51" spans="1:15" ht="93.75" x14ac:dyDescent="0.25">
      <c r="A51" s="7" t="s">
        <v>88</v>
      </c>
      <c r="B51" s="7" t="s">
        <v>25</v>
      </c>
      <c r="C51" s="7" t="s">
        <v>26</v>
      </c>
      <c r="D51" s="7" t="s">
        <v>27</v>
      </c>
      <c r="E51" s="7"/>
      <c r="F51" s="2" t="s">
        <v>52</v>
      </c>
      <c r="G51" s="2" t="s">
        <v>33</v>
      </c>
      <c r="H51" s="2" t="s">
        <v>31</v>
      </c>
      <c r="I51" s="2" t="s">
        <v>15</v>
      </c>
      <c r="J51" s="4">
        <v>1</v>
      </c>
      <c r="K51" s="4">
        <v>778624</v>
      </c>
      <c r="L51" s="4">
        <f t="shared" ref="L51" si="15">K51*J51</f>
        <v>778624</v>
      </c>
      <c r="M51" s="4">
        <f t="shared" si="12"/>
        <v>872058.88000000012</v>
      </c>
      <c r="N51" s="7" t="s">
        <v>53</v>
      </c>
      <c r="O51" s="7" t="s">
        <v>53</v>
      </c>
    </row>
    <row r="52" spans="1:15" ht="112.5" x14ac:dyDescent="0.25">
      <c r="A52" s="2">
        <v>21</v>
      </c>
      <c r="B52" s="7" t="s">
        <v>25</v>
      </c>
      <c r="C52" s="7" t="s">
        <v>26</v>
      </c>
      <c r="D52" s="7" t="s">
        <v>27</v>
      </c>
      <c r="E52" s="7"/>
      <c r="F52" s="7" t="s">
        <v>57</v>
      </c>
      <c r="G52" s="2" t="s">
        <v>33</v>
      </c>
      <c r="H52" s="2" t="s">
        <v>31</v>
      </c>
      <c r="I52" s="2" t="s">
        <v>15</v>
      </c>
      <c r="J52" s="8">
        <v>1</v>
      </c>
      <c r="K52" s="8">
        <v>293688</v>
      </c>
      <c r="L52" s="8">
        <f t="shared" ref="L52" si="16">K52*J52</f>
        <v>293688</v>
      </c>
      <c r="M52" s="8">
        <f t="shared" si="12"/>
        <v>328930.56000000006</v>
      </c>
      <c r="N52" s="7" t="s">
        <v>58</v>
      </c>
      <c r="O52" s="7" t="s">
        <v>58</v>
      </c>
    </row>
    <row r="53" spans="1:15" ht="93.75" x14ac:dyDescent="0.25">
      <c r="A53" s="7" t="s">
        <v>89</v>
      </c>
      <c r="B53" s="2" t="s">
        <v>25</v>
      </c>
      <c r="C53" s="2" t="s">
        <v>26</v>
      </c>
      <c r="D53" s="2" t="s">
        <v>27</v>
      </c>
      <c r="E53" s="7"/>
      <c r="F53" s="2" t="s">
        <v>61</v>
      </c>
      <c r="G53" s="2" t="s">
        <v>33</v>
      </c>
      <c r="H53" s="2" t="s">
        <v>31</v>
      </c>
      <c r="I53" s="2" t="s">
        <v>15</v>
      </c>
      <c r="J53" s="8">
        <v>1</v>
      </c>
      <c r="K53" s="8">
        <v>73000</v>
      </c>
      <c r="L53" s="8">
        <v>73000</v>
      </c>
      <c r="M53" s="8">
        <f>L53*1.12</f>
        <v>81760.000000000015</v>
      </c>
      <c r="N53" s="7" t="s">
        <v>62</v>
      </c>
      <c r="O53" s="7" t="s">
        <v>62</v>
      </c>
    </row>
    <row r="54" spans="1:15" ht="93.75" x14ac:dyDescent="0.25">
      <c r="A54" s="2">
        <v>22</v>
      </c>
      <c r="B54" s="2" t="s">
        <v>25</v>
      </c>
      <c r="C54" s="2" t="s">
        <v>26</v>
      </c>
      <c r="D54" s="2" t="s">
        <v>27</v>
      </c>
      <c r="E54" s="12"/>
      <c r="F54" s="12" t="s">
        <v>90</v>
      </c>
      <c r="G54" s="2" t="s">
        <v>33</v>
      </c>
      <c r="H54" s="2" t="s">
        <v>31</v>
      </c>
      <c r="I54" s="2" t="s">
        <v>15</v>
      </c>
      <c r="J54" s="12">
        <v>1</v>
      </c>
      <c r="K54" s="14">
        <v>98010</v>
      </c>
      <c r="L54" s="12">
        <f>K54*J54</f>
        <v>98010</v>
      </c>
      <c r="M54" s="12">
        <f>L54*1.12</f>
        <v>109771.20000000001</v>
      </c>
      <c r="N54" s="12" t="s">
        <v>91</v>
      </c>
      <c r="O54" s="12" t="s">
        <v>91</v>
      </c>
    </row>
  </sheetData>
  <autoFilter ref="A11:O54">
    <filterColumn colId="9" showButton="0"/>
    <filterColumn colId="10" showButton="0"/>
    <filterColumn colId="11" showButton="0"/>
    <filterColumn colId="12" showButton="0"/>
  </autoFilter>
  <mergeCells count="15">
    <mergeCell ref="J11:M11"/>
    <mergeCell ref="H9:H10"/>
    <mergeCell ref="I9:I10"/>
    <mergeCell ref="J9:M9"/>
    <mergeCell ref="A4:O4"/>
    <mergeCell ref="A5:O5"/>
    <mergeCell ref="N9:N10"/>
    <mergeCell ref="O9:O10"/>
    <mergeCell ref="F9:F10"/>
    <mergeCell ref="G9:G10"/>
    <mergeCell ref="A9:A10"/>
    <mergeCell ref="B9:B10"/>
    <mergeCell ref="C9:C10"/>
    <mergeCell ref="D9:D10"/>
    <mergeCell ref="E9:E10"/>
  </mergeCells>
  <dataValidations count="1">
    <dataValidation type="custom" allowBlank="1" showInputMessage="1" showErrorMessage="1" sqref="L20 K45 K54">
      <formula1>I20*J20</formula1>
    </dataValidation>
  </dataValidations>
  <hyperlinks>
    <hyperlink ref="B32" r:id="rId1" display="https://enstru.kz/code_new.jsp?&amp;t=%D0%A3%D1%81%D0%BB%D1%83%D0%B3%D0%B8%20%D0%BF%D0%BE%20%D1%80%D0%B0%D1%81%D0%BF%D1%80%D0%B5%D0%B4%D0%B5%D0%BB%D0%B5%D0%BD%D0%B8%D1%8E%20%D0%B3%D0%BE%D1%80%D1%8F%D1%87%D0%B5%D0%B9%20%D0%B2%D0%BE%D0%B4%D1%8B%20(%D1%82%D0%B5%D0%BF%D0%BB%D0%BE%D0%B2%D0%BE%D0%B9%20%D1%8D%D0%BD%D0%B5%D1%80%D0%B3%D0%B8%D0%B8)%20%D0%BD%D0%B0%20%D0%BA%D0%BE%D0%BC%D0%BC%D1%83%D0%BD%D0%B0%D0%BB%D1%8C%D0%BD%D0%BE%2D%D0%B1%D1%8B%D1%82%D0%BE%D0%B2%D1%8B%D0%B5%20%D0%BD%D1%83%D0%B6%D0%B4%D1%8B&amp;s=common&amp;p=10&amp;n=0&amp;S=353012%2E200&amp;N=%D0%A3%D1%81%D0%BB%D1%83%D0%B3%D0%B8%20%D0%BF%D0%BE%20%D1%80%D0%B0%D1%81%D0%BF%D1%80%D0%B5%D0%B4%D0%B5%D0%BB%D0%B5%D0%BD%D0%B8%D1%8E%20%D0%B3%D0%BE%D1%80%D1%8F%D1%87%D0%B5%D0%B9%20%D0%B2%D0%BE%D0%B4%D1%8B%20(%D1%82%D0%B5%D0%BF%D0%BB%D0%BE%D0%B2%D0%BE%D0%B9%20%D1%8D%D0%BD%D0%B5%D1%80%D0%B3%D0%B8%D0%B8)%20%D0%BD%D0%B0%20%D0%BA%D0%BE%D0%BC%D0%BC%D1%83%D0%BD%D0%B0%D0%BB%D1%8C%D0%BD%D0%BE%2D%D0%B1%D1%8B%D1%82%D0%BE%D0%B2%D1%8B%D0%B5%20%D0%BD%D1%83%D0%B6%D0%B4%D1%8B&amp;fc=1&amp;fg=0&amp;new=353012.200.000001"/>
  </hyperlinks>
  <pageMargins left="0.70866141732283472" right="0.70866141732283472" top="0.74803149606299213" bottom="0.74803149606299213" header="0.31496062992125984" footer="0.31496062992125984"/>
  <pageSetup paperSize="9" scale="3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2024-12-18T05:24:21Z</dcterms:modified>
</cp:coreProperties>
</file>